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7965" tabRatio="604"/>
  </bookViews>
  <sheets>
    <sheet name="Rigas ac" sheetId="3" r:id="rId1"/>
  </sheets>
  <calcPr calcId="145621"/>
</workbook>
</file>

<file path=xl/calcChain.xml><?xml version="1.0" encoding="utf-8"?>
<calcChain xmlns="http://schemas.openxmlformats.org/spreadsheetml/2006/main">
  <c r="N24" i="3" l="1"/>
  <c r="N25" i="3"/>
  <c r="N22" i="3"/>
  <c r="N23" i="3"/>
  <c r="K24" i="3"/>
  <c r="K25" i="3"/>
  <c r="K22" i="3"/>
  <c r="K23" i="3"/>
  <c r="H22" i="3"/>
  <c r="H25" i="3"/>
  <c r="H24" i="3"/>
  <c r="H23" i="3"/>
  <c r="H18" i="3"/>
  <c r="H16" i="3"/>
  <c r="H20" i="3"/>
  <c r="H17" i="3"/>
  <c r="H15" i="3"/>
  <c r="Q24" i="3"/>
  <c r="R24" i="3" s="1"/>
  <c r="Q25" i="3"/>
  <c r="R25" i="3" s="1"/>
  <c r="Q22" i="3"/>
  <c r="R22" i="3" s="1"/>
  <c r="Q23" i="3"/>
  <c r="R23" i="3" s="1"/>
  <c r="A22" i="3"/>
  <c r="A23" i="3" s="1"/>
  <c r="A24" i="3" s="1"/>
  <c r="A25" i="3" s="1"/>
  <c r="K16" i="3"/>
  <c r="N16" i="3"/>
  <c r="Q16" i="3"/>
  <c r="R16" i="3" s="1"/>
  <c r="K20" i="3"/>
  <c r="N20" i="3"/>
  <c r="Q20" i="3"/>
  <c r="R20" i="3" s="1"/>
  <c r="K17" i="3"/>
  <c r="N17" i="3"/>
  <c r="Q17" i="3"/>
  <c r="R17" i="3" s="1"/>
  <c r="K15" i="3"/>
  <c r="N15" i="3"/>
  <c r="Q15" i="3"/>
  <c r="R15" i="3" s="1"/>
  <c r="H13" i="3"/>
  <c r="K13" i="3"/>
  <c r="N13" i="3"/>
  <c r="Q13" i="3"/>
  <c r="R13" i="3" s="1"/>
  <c r="H9" i="3"/>
  <c r="K9" i="3"/>
  <c r="N9" i="3"/>
  <c r="Q9" i="3"/>
  <c r="R9" i="3" s="1"/>
  <c r="Q11" i="3"/>
  <c r="R11" i="3" s="1"/>
  <c r="N11" i="3"/>
  <c r="K11" i="3"/>
  <c r="H11" i="3"/>
  <c r="Q10" i="3"/>
  <c r="R10" i="3" s="1"/>
  <c r="N10" i="3"/>
  <c r="K10" i="3"/>
  <c r="H10" i="3"/>
  <c r="Q12" i="3"/>
  <c r="R12" i="3" s="1"/>
  <c r="N12" i="3"/>
  <c r="K12" i="3"/>
  <c r="H12" i="3"/>
  <c r="N18" i="3" l="1"/>
  <c r="N19" i="3"/>
  <c r="K18" i="3"/>
  <c r="K19" i="3"/>
  <c r="H19" i="3"/>
  <c r="Q19" i="3" l="1"/>
  <c r="R19" i="3" s="1"/>
  <c r="Q18" i="3"/>
  <c r="R18" i="3" s="1"/>
  <c r="A9" i="3"/>
  <c r="A10" i="3" s="1"/>
  <c r="A11" i="3" s="1"/>
  <c r="A12" i="3" s="1"/>
  <c r="A13" i="3" s="1"/>
  <c r="A15" i="3" l="1"/>
  <c r="A16" i="3"/>
  <c r="A17" i="3"/>
  <c r="A18" i="3"/>
  <c r="A19" i="3"/>
  <c r="A20" i="3"/>
</calcChain>
</file>

<file path=xl/sharedStrings.xml><?xml version="1.0" encoding="utf-8"?>
<sst xmlns="http://schemas.openxmlformats.org/spreadsheetml/2006/main" count="111" uniqueCount="89">
  <si>
    <t>N.p.k.</t>
  </si>
  <si>
    <t>Vārds</t>
  </si>
  <si>
    <t>Uzvārds</t>
  </si>
  <si>
    <t>Zirga vārds</t>
  </si>
  <si>
    <t>Īpašnieks</t>
  </si>
  <si>
    <t>Sporta klubs</t>
  </si>
  <si>
    <t>REZULTĀTU   PROTOKOLS</t>
  </si>
  <si>
    <t>Summa</t>
  </si>
  <si>
    <t>%</t>
  </si>
  <si>
    <t>Everita</t>
  </si>
  <si>
    <t>Daubure</t>
  </si>
  <si>
    <t>LSVK "Harmonija"</t>
  </si>
  <si>
    <t>JSK Temperaments</t>
  </si>
  <si>
    <t>Galvenais tiesnesis ___________________ A.Mangale</t>
  </si>
  <si>
    <t>Sekretāre ___________________ T.Sadovina</t>
  </si>
  <si>
    <t>Tiesnesis</t>
  </si>
  <si>
    <t>H</t>
  </si>
  <si>
    <t>C</t>
  </si>
  <si>
    <t>Tiesnešu vērtējums</t>
  </si>
  <si>
    <t>Kļūda</t>
  </si>
  <si>
    <t>vieta</t>
  </si>
  <si>
    <t>RJSK</t>
  </si>
  <si>
    <t>Luvrs</t>
  </si>
  <si>
    <t>D.Druva</t>
  </si>
  <si>
    <t>Ivanova</t>
  </si>
  <si>
    <t>Radamira</t>
  </si>
  <si>
    <t>J.Savickis</t>
  </si>
  <si>
    <t>Amber</t>
  </si>
  <si>
    <t>A.Mainiece</t>
  </si>
  <si>
    <t>LJF</t>
  </si>
  <si>
    <t>Rīgas JSK</t>
  </si>
  <si>
    <t>Apsīte</t>
  </si>
  <si>
    <t>S.Dombrovska</t>
  </si>
  <si>
    <t>SK "Reiteri"</t>
  </si>
  <si>
    <t>Sīle</t>
  </si>
  <si>
    <t>Lauren</t>
  </si>
  <si>
    <t>E.Sīle</t>
  </si>
  <si>
    <t>Ģīle</t>
  </si>
  <si>
    <t>Gundega</t>
  </si>
  <si>
    <t>Agnese Kukaine</t>
  </si>
  <si>
    <t>Lazdiņa</t>
  </si>
  <si>
    <t>Flamenco</t>
  </si>
  <si>
    <t>Politere</t>
  </si>
  <si>
    <t>LLU</t>
  </si>
  <si>
    <t>Lando</t>
  </si>
  <si>
    <t>Cukermane</t>
  </si>
  <si>
    <t>Roxandra</t>
  </si>
  <si>
    <t>Antra Cukermane</t>
  </si>
  <si>
    <t>GREEN HORSE</t>
  </si>
  <si>
    <t>Anastasija</t>
  </si>
  <si>
    <t>Novikova</t>
  </si>
  <si>
    <t>Sintija Elizabete</t>
  </si>
  <si>
    <t>Dominika</t>
  </si>
  <si>
    <t>Lela</t>
  </si>
  <si>
    <t>Hiltons</t>
  </si>
  <si>
    <t>Letīcija</t>
  </si>
  <si>
    <t>Anda</t>
  </si>
  <si>
    <t>Laso</t>
  </si>
  <si>
    <t>Laura</t>
  </si>
  <si>
    <t>Aleksandra</t>
  </si>
  <si>
    <t>Sintija</t>
  </si>
  <si>
    <t>Ilva</t>
  </si>
  <si>
    <t>Rhadamanthus</t>
  </si>
  <si>
    <t>B</t>
  </si>
  <si>
    <t>Agnese</t>
  </si>
  <si>
    <t>Kukaine</t>
  </si>
  <si>
    <t>Lord Rubinstein</t>
  </si>
  <si>
    <t>Rikardo</t>
  </si>
  <si>
    <t>Doloresa</t>
  </si>
  <si>
    <t>A.Muravskis</t>
  </si>
  <si>
    <t>Gita Zaķe</t>
  </si>
  <si>
    <t>Mazā balva (2018)</t>
  </si>
  <si>
    <t>Biedrība LJF</t>
  </si>
  <si>
    <t>Una</t>
  </si>
  <si>
    <t>Kiesnere</t>
  </si>
  <si>
    <t>Irina Jegorova</t>
  </si>
  <si>
    <t>JSK Kriķi</t>
  </si>
  <si>
    <t>Runway</t>
  </si>
  <si>
    <t>Funky</t>
  </si>
  <si>
    <t>Andis Kukainis</t>
  </si>
  <si>
    <t>Alise Grēta</t>
  </si>
  <si>
    <t>Baranovska</t>
  </si>
  <si>
    <t xml:space="preserve">A.Muravskis </t>
  </si>
  <si>
    <t>Rīgas atklātais čempionāts un jaunatnes meistarsacīkstes jātnieku sportā 2018</t>
  </si>
  <si>
    <t>Juniori - Shēma Nr.3 (Individual Competition Test Juniors 2018)</t>
  </si>
  <si>
    <t>Bērni - Shēma Nr.2 (Team Competition Test Children 2018)</t>
  </si>
  <si>
    <t>Rīgā, SC "Kleisti", 08.09.2018.</t>
  </si>
  <si>
    <t>Ginta Vilde</t>
  </si>
  <si>
    <t>Kristīne Lisovska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</si>
</sst>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_-&quot;Ls &quot;* #,##0.00_-;&quot;-Ls &quot;* #,##0.00_-;_-&quot;Ls &quot;* \-??_-;_-@_-"/>
    <numFmt numFmtId="166" formatCode="0.000"/>
    <numFmt numFmtId="167" formatCode="0.0"/>
    <numFmt numFmtId="169" formatCode="&quot; Ls &quot;#,##0.00\ ;&quot;-Ls &quot;#,##0.00\ ;&quot; Ls -&quot;#\ ;@\ "/>
  </numFmts>
  <fonts count="5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Calibri"/>
      <family val="2"/>
      <charset val="1"/>
    </font>
    <font>
      <sz val="14"/>
      <color rgb="FF000000"/>
      <name val="Times New Roman"/>
      <family val="1"/>
      <charset val="186"/>
    </font>
    <font>
      <b/>
      <sz val="16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sz val="11"/>
      <color rgb="FF000000"/>
      <name val="Calibri"/>
      <family val="2"/>
      <charset val="1"/>
    </font>
    <font>
      <b/>
      <sz val="9"/>
      <name val="Tahoma"/>
      <family val="2"/>
      <charset val="186"/>
    </font>
    <font>
      <sz val="10"/>
      <name val="Arial"/>
      <family val="2"/>
      <charset val="186"/>
    </font>
    <font>
      <sz val="12"/>
      <color indexed="8"/>
      <name val="Verdana"/>
      <family val="2"/>
      <charset val="186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color rgb="FF000000"/>
      <name val="Arial"/>
      <family val="2"/>
      <charset val="186"/>
    </font>
    <font>
      <sz val="11"/>
      <color indexed="47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47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62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</fonts>
  <fills count="5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6">
    <xf numFmtId="0" fontId="0" fillId="0" borderId="0"/>
    <xf numFmtId="165" fontId="18" fillId="0" borderId="0" applyBorder="0" applyProtection="0"/>
    <xf numFmtId="0" fontId="5" fillId="0" borderId="0"/>
    <xf numFmtId="0" fontId="4" fillId="0" borderId="0"/>
    <xf numFmtId="0" fontId="4" fillId="0" borderId="0"/>
    <xf numFmtId="0" fontId="19" fillId="0" borderId="9" applyNumberFormat="0" applyProtection="0">
      <alignment horizontal="left" vertical="center" wrapText="1"/>
    </xf>
    <xf numFmtId="0" fontId="19" fillId="0" borderId="9" applyNumberFormat="0" applyProtection="0">
      <alignment horizontal="left" vertical="center" wrapText="1"/>
    </xf>
    <xf numFmtId="0" fontId="19" fillId="0" borderId="9" applyNumberFormat="0" applyProtection="0">
      <alignment horizontal="left" vertical="center" wrapText="1"/>
    </xf>
    <xf numFmtId="0" fontId="20" fillId="0" borderId="0"/>
    <xf numFmtId="0" fontId="21" fillId="0" borderId="0" applyNumberFormat="0" applyFill="0" applyBorder="0" applyProtection="0">
      <alignment vertical="top" wrapText="1"/>
    </xf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13" applyNumberFormat="0" applyAlignment="0" applyProtection="0"/>
    <xf numFmtId="0" fontId="30" fillId="8" borderId="14" applyNumberFormat="0" applyAlignment="0" applyProtection="0"/>
    <xf numFmtId="0" fontId="31" fillId="8" borderId="13" applyNumberFormat="0" applyAlignment="0" applyProtection="0"/>
    <xf numFmtId="0" fontId="32" fillId="0" borderId="15" applyNumberFormat="0" applyFill="0" applyAlignment="0" applyProtection="0"/>
    <xf numFmtId="0" fontId="33" fillId="9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0" borderId="0"/>
    <xf numFmtId="0" fontId="3" fillId="10" borderId="17" applyNumberFormat="0" applyFont="0" applyAlignment="0" applyProtection="0"/>
    <xf numFmtId="169" fontId="39" fillId="0" borderId="0"/>
    <xf numFmtId="0" fontId="3" fillId="0" borderId="0"/>
    <xf numFmtId="0" fontId="3" fillId="0" borderId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6" borderId="0" applyNumberFormat="0" applyBorder="0" applyAlignment="0" applyProtection="0"/>
    <xf numFmtId="0" fontId="38" fillId="39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0" borderId="0" applyNumberFormat="0" applyBorder="0" applyAlignment="0" applyProtection="0"/>
    <xf numFmtId="0" fontId="38" fillId="43" borderId="0" applyNumberFormat="0" applyBorder="0" applyAlignment="0" applyProtection="0"/>
    <xf numFmtId="0" fontId="38" fillId="37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0" borderId="0" applyNumberFormat="0" applyBorder="0" applyAlignment="0" applyProtection="0"/>
    <xf numFmtId="0" fontId="40" fillId="44" borderId="0" applyNumberFormat="0" applyBorder="0" applyAlignment="0" applyProtection="0"/>
    <xf numFmtId="0" fontId="40" fillId="37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36" borderId="21" applyNumberFormat="0" applyAlignment="0" applyProtection="0"/>
    <xf numFmtId="0" fontId="43" fillId="50" borderId="22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8" fillId="0" borderId="0" applyNumberFormat="0" applyFill="0" applyBorder="0" applyAlignment="0" applyProtection="0"/>
    <xf numFmtId="0" fontId="49" fillId="37" borderId="21" applyNumberFormat="0" applyAlignment="0" applyProtection="0"/>
    <xf numFmtId="0" fontId="50" fillId="0" borderId="26" applyNumberFormat="0" applyFill="0" applyAlignment="0" applyProtection="0"/>
    <xf numFmtId="0" fontId="51" fillId="42" borderId="0" applyNumberFormat="0" applyBorder="0" applyAlignment="0" applyProtection="0"/>
    <xf numFmtId="0" fontId="20" fillId="38" borderId="27" applyNumberFormat="0" applyAlignment="0" applyProtection="0"/>
    <xf numFmtId="0" fontId="52" fillId="36" borderId="28" applyNumberFormat="0" applyAlignment="0" applyProtection="0"/>
    <xf numFmtId="0" fontId="53" fillId="0" borderId="0" applyNumberFormat="0" applyFill="0" applyBorder="0" applyAlignment="0" applyProtection="0"/>
    <xf numFmtId="0" fontId="54" fillId="0" borderId="29" applyNumberFormat="0" applyFill="0" applyAlignment="0" applyProtection="0"/>
    <xf numFmtId="0" fontId="55" fillId="0" borderId="0" applyNumberFormat="0" applyFill="0" applyBorder="0" applyAlignment="0" applyProtection="0"/>
    <xf numFmtId="0" fontId="42" fillId="36" borderId="21" applyNumberFormat="0" applyAlignment="0" applyProtection="0"/>
    <xf numFmtId="0" fontId="49" fillId="37" borderId="21" applyNumberFormat="0" applyAlignment="0" applyProtection="0"/>
    <xf numFmtId="0" fontId="20" fillId="38" borderId="27" applyNumberFormat="0" applyAlignment="0" applyProtection="0"/>
    <xf numFmtId="0" fontId="52" fillId="36" borderId="28" applyNumberFormat="0" applyAlignment="0" applyProtection="0"/>
    <xf numFmtId="0" fontId="54" fillId="0" borderId="29" applyNumberFormat="0" applyFill="0" applyAlignment="0" applyProtection="0"/>
    <xf numFmtId="0" fontId="2" fillId="0" borderId="0"/>
    <xf numFmtId="0" fontId="20" fillId="0" borderId="0"/>
    <xf numFmtId="0" fontId="1" fillId="10" borderId="17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2">
    <xf numFmtId="0" fontId="0" fillId="0" borderId="0" xfId="0"/>
    <xf numFmtId="0" fontId="6" fillId="0" borderId="0" xfId="0" applyFont="1" applyAlignment="1"/>
    <xf numFmtId="0" fontId="7" fillId="0" borderId="0" xfId="0" applyFont="1" applyAlignment="1"/>
    <xf numFmtId="0" fontId="9" fillId="2" borderId="0" xfId="0" applyFont="1" applyFill="1" applyAlignment="1"/>
    <xf numFmtId="0" fontId="10" fillId="2" borderId="0" xfId="0" applyFont="1" applyFill="1" applyAlignment="1"/>
    <xf numFmtId="0" fontId="12" fillId="2" borderId="0" xfId="0" applyFont="1" applyFill="1" applyBorder="1" applyAlignment="1"/>
    <xf numFmtId="0" fontId="13" fillId="0" borderId="0" xfId="0" applyFont="1"/>
    <xf numFmtId="0" fontId="11" fillId="0" borderId="0" xfId="0" applyFont="1"/>
    <xf numFmtId="0" fontId="14" fillId="0" borderId="5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7" fillId="2" borderId="0" xfId="0" applyFont="1" applyFill="1" applyAlignment="1"/>
    <xf numFmtId="0" fontId="10" fillId="2" borderId="0" xfId="0" applyFont="1" applyFill="1" applyAlignment="1">
      <alignment horizontal="center"/>
    </xf>
    <xf numFmtId="0" fontId="8" fillId="2" borderId="0" xfId="0" applyFont="1" applyFill="1" applyAlignment="1"/>
    <xf numFmtId="0" fontId="11" fillId="2" borderId="8" xfId="0" applyFont="1" applyFill="1" applyBorder="1" applyAlignment="1">
      <alignment horizontal="center" wrapText="1"/>
    </xf>
    <xf numFmtId="167" fontId="14" fillId="2" borderId="5" xfId="0" applyNumberFormat="1" applyFont="1" applyFill="1" applyBorder="1" applyAlignment="1">
      <alignment horizontal="center"/>
    </xf>
    <xf numFmtId="0" fontId="15" fillId="2" borderId="0" xfId="0" applyFont="1" applyFill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166" fontId="10" fillId="3" borderId="5" xfId="0" applyNumberFormat="1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/>
    </xf>
    <xf numFmtId="167" fontId="14" fillId="0" borderId="5" xfId="0" applyNumberFormat="1" applyFont="1" applyBorder="1" applyAlignment="1">
      <alignment horizontal="center"/>
    </xf>
    <xf numFmtId="167" fontId="17" fillId="2" borderId="5" xfId="0" applyNumberFormat="1" applyFont="1" applyFill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6" fillId="35" borderId="20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35" borderId="20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  <xf numFmtId="0" fontId="6" fillId="35" borderId="30" xfId="0" applyFont="1" applyFill="1" applyBorder="1" applyAlignment="1">
      <alignment horizontal="left" wrapText="1"/>
    </xf>
    <xf numFmtId="0" fontId="6" fillId="0" borderId="31" xfId="0" applyFont="1" applyBorder="1" applyAlignment="1">
      <alignment horizontal="left"/>
    </xf>
    <xf numFmtId="0" fontId="6" fillId="35" borderId="31" xfId="0" applyFont="1" applyFill="1" applyBorder="1" applyAlignment="1">
      <alignment horizontal="left"/>
    </xf>
    <xf numFmtId="0" fontId="6" fillId="35" borderId="31" xfId="0" applyFont="1" applyFill="1" applyBorder="1" applyAlignment="1">
      <alignment horizontal="left" wrapText="1"/>
    </xf>
    <xf numFmtId="0" fontId="6" fillId="35" borderId="19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165" fontId="8" fillId="2" borderId="2" xfId="1" applyFont="1" applyFill="1" applyBorder="1" applyAlignment="1" applyProtection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</cellXfs>
  <cellStyles count="116">
    <cellStyle name="20% - Accent1" xfId="27" builtinId="30" customBuiltin="1"/>
    <cellStyle name="20% - Accent1 2" xfId="55"/>
    <cellStyle name="20% - Accent2" xfId="31" builtinId="34" customBuiltin="1"/>
    <cellStyle name="20% - Accent2 2" xfId="56"/>
    <cellStyle name="20% - Accent3" xfId="35" builtinId="38" customBuiltin="1"/>
    <cellStyle name="20% - Accent3 2" xfId="57"/>
    <cellStyle name="20% - Accent4" xfId="39" builtinId="42" customBuiltin="1"/>
    <cellStyle name="20% - Accent4 2" xfId="58"/>
    <cellStyle name="20% - Accent5" xfId="43" builtinId="46" customBuiltin="1"/>
    <cellStyle name="20% - Accent5 2" xfId="59"/>
    <cellStyle name="20% - Accent6" xfId="47" builtinId="50" customBuiltin="1"/>
    <cellStyle name="20% - Accent6 2" xfId="60"/>
    <cellStyle name="20% - Izcēlums1 2" xfId="104"/>
    <cellStyle name="20% - Izcēlums2 2" xfId="106"/>
    <cellStyle name="20% - Izcēlums3 2" xfId="108"/>
    <cellStyle name="20% - Izcēlums4 2" xfId="110"/>
    <cellStyle name="20% - Izcēlums5 2" xfId="112"/>
    <cellStyle name="20% - Izcēlums6 2" xfId="114"/>
    <cellStyle name="40% - Accent1" xfId="28" builtinId="31" customBuiltin="1"/>
    <cellStyle name="40% - Accent1 2" xfId="61"/>
    <cellStyle name="40% - Accent2" xfId="32" builtinId="35" customBuiltin="1"/>
    <cellStyle name="40% - Accent2 2" xfId="62"/>
    <cellStyle name="40% - Accent3" xfId="36" builtinId="39" customBuiltin="1"/>
    <cellStyle name="40% - Accent3 2" xfId="63"/>
    <cellStyle name="40% - Accent4" xfId="40" builtinId="43" customBuiltin="1"/>
    <cellStyle name="40% - Accent4 2" xfId="64"/>
    <cellStyle name="40% - Accent5" xfId="44" builtinId="47" customBuiltin="1"/>
    <cellStyle name="40% - Accent5 2" xfId="65"/>
    <cellStyle name="40% - Accent6" xfId="48" builtinId="51" customBuiltin="1"/>
    <cellStyle name="40% - Accent6 2" xfId="66"/>
    <cellStyle name="40% - Izcēlums1 2" xfId="105"/>
    <cellStyle name="40% - Izcēlums2 2" xfId="107"/>
    <cellStyle name="40% - Izcēlums3 2" xfId="109"/>
    <cellStyle name="40% - Izcēlums4 2" xfId="111"/>
    <cellStyle name="40% - Izcēlums5 2" xfId="113"/>
    <cellStyle name="40% - Izcēlums6 2" xfId="115"/>
    <cellStyle name="60% - Accent1" xfId="29" builtinId="32" customBuiltin="1"/>
    <cellStyle name="60% - Accent1 2" xfId="67"/>
    <cellStyle name="60% - Accent2" xfId="33" builtinId="36" customBuiltin="1"/>
    <cellStyle name="60% - Accent2 2" xfId="68"/>
    <cellStyle name="60% - Accent3" xfId="37" builtinId="40" customBuiltin="1"/>
    <cellStyle name="60% - Accent3 2" xfId="69"/>
    <cellStyle name="60% - Accent4" xfId="41" builtinId="44" customBuiltin="1"/>
    <cellStyle name="60% - Accent4 2" xfId="70"/>
    <cellStyle name="60% - Accent5" xfId="45" builtinId="48" customBuiltin="1"/>
    <cellStyle name="60% - Accent5 2" xfId="71"/>
    <cellStyle name="60% - Accent6" xfId="49" builtinId="52" customBuiltin="1"/>
    <cellStyle name="60% - Accent6 2" xfId="72"/>
    <cellStyle name="Accent1" xfId="26" builtinId="29" customBuiltin="1"/>
    <cellStyle name="Accent1 2" xfId="73"/>
    <cellStyle name="Accent2" xfId="30" builtinId="33" customBuiltin="1"/>
    <cellStyle name="Accent2 2" xfId="74"/>
    <cellStyle name="Accent3" xfId="34" builtinId="37" customBuiltin="1"/>
    <cellStyle name="Accent3 2" xfId="75"/>
    <cellStyle name="Accent4" xfId="38" builtinId="41" customBuiltin="1"/>
    <cellStyle name="Accent4 2" xfId="76"/>
    <cellStyle name="Accent5" xfId="42" builtinId="45" customBuiltin="1"/>
    <cellStyle name="Accent5 2" xfId="77"/>
    <cellStyle name="Accent6" xfId="46" builtinId="49" customBuiltin="1"/>
    <cellStyle name="Accent6 2" xfId="78"/>
    <cellStyle name="Bad" xfId="16" builtinId="27" customBuiltin="1"/>
    <cellStyle name="Bad 2" xfId="79"/>
    <cellStyle name="Calculation" xfId="20" builtinId="22" customBuiltin="1"/>
    <cellStyle name="Calculation 2" xfId="80"/>
    <cellStyle name="Calculation 3" xfId="96"/>
    <cellStyle name="Check Cell" xfId="22" builtinId="23" customBuiltin="1"/>
    <cellStyle name="Check Cell 2" xfId="81"/>
    <cellStyle name="Currency" xfId="1" builtinId="4"/>
    <cellStyle name="Explanatory Text" xfId="24" builtinId="53" customBuiltin="1"/>
    <cellStyle name="Explanatory Text 2" xfId="82"/>
    <cellStyle name="Good" xfId="15" builtinId="26" customBuiltin="1"/>
    <cellStyle name="Good 2" xfId="83"/>
    <cellStyle name="Heading 1" xfId="11" builtinId="16" customBuiltin="1"/>
    <cellStyle name="Heading 1 2" xfId="84"/>
    <cellStyle name="Heading 2" xfId="12" builtinId="17" customBuiltin="1"/>
    <cellStyle name="Heading 2 2" xfId="85"/>
    <cellStyle name="Heading 3" xfId="13" builtinId="18" customBuiltin="1"/>
    <cellStyle name="Heading 3 2" xfId="86"/>
    <cellStyle name="Heading 4" xfId="14" builtinId="19" customBuiltin="1"/>
    <cellStyle name="Heading 4 2" xfId="87"/>
    <cellStyle name="Input" xfId="18" builtinId="20" customBuiltin="1"/>
    <cellStyle name="Input 2" xfId="88"/>
    <cellStyle name="Input 3" xfId="97"/>
    <cellStyle name="Linked Cell" xfId="21" builtinId="24" customBuiltin="1"/>
    <cellStyle name="Linked Cell 2" xfId="89"/>
    <cellStyle name="Neutral" xfId="17" builtinId="28" customBuiltin="1"/>
    <cellStyle name="Neutral 2" xfId="90"/>
    <cellStyle name="Normaallaad 2" xfId="4"/>
    <cellStyle name="Normaallaad 2 2" xfId="54"/>
    <cellStyle name="Normal" xfId="0" builtinId="0"/>
    <cellStyle name="Normal 2" xfId="8"/>
    <cellStyle name="Normal 3" xfId="3"/>
    <cellStyle name="Normal 3 2" xfId="53"/>
    <cellStyle name="Note 2" xfId="91"/>
    <cellStyle name="Note 3" xfId="98"/>
    <cellStyle name="Output" xfId="19" builtinId="21" customBuiltin="1"/>
    <cellStyle name="Output 2" xfId="92"/>
    <cellStyle name="Output 3" xfId="99"/>
    <cellStyle name="Parasts 2" xfId="50"/>
    <cellStyle name="Parasts 2 2" xfId="102"/>
    <cellStyle name="Parasts 3" xfId="9"/>
    <cellStyle name="Piezīme 2" xfId="51"/>
    <cellStyle name="Piezīme 3" xfId="103"/>
    <cellStyle name="TableStyleLight1" xfId="2"/>
    <cellStyle name="TableStyleLight1 2" xfId="52"/>
    <cellStyle name="TextField" xfId="5"/>
    <cellStyle name="TextField 3" xfId="6"/>
    <cellStyle name="TextField 4" xfId="7"/>
    <cellStyle name="Title" xfId="10" builtinId="15" customBuiltin="1"/>
    <cellStyle name="Title 2" xfId="93"/>
    <cellStyle name="Total" xfId="25" builtinId="25" customBuiltin="1"/>
    <cellStyle name="Total 2" xfId="94"/>
    <cellStyle name="Total 3" xfId="100"/>
    <cellStyle name="Warning Text" xfId="23" builtinId="11" customBuiltin="1"/>
    <cellStyle name="Warning Text 2" xfId="95"/>
    <cellStyle name="Обычный 2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N33"/>
  <sheetViews>
    <sheetView tabSelected="1" zoomScale="90" zoomScaleNormal="90" workbookViewId="0">
      <selection activeCell="F27" sqref="F27"/>
    </sheetView>
  </sheetViews>
  <sheetFormatPr defaultRowHeight="15" x14ac:dyDescent="0.25"/>
  <cols>
    <col min="1" max="1" width="5.5703125" style="2"/>
    <col min="2" max="2" width="17.140625" style="2"/>
    <col min="3" max="3" width="17.5703125" style="2"/>
    <col min="4" max="4" width="17.140625" style="2" customWidth="1"/>
    <col min="5" max="5" width="22.140625" style="2"/>
    <col min="6" max="6" width="19.140625" style="2" customWidth="1"/>
    <col min="7" max="7" width="7.7109375" style="2"/>
    <col min="8" max="8" width="9.42578125" style="2"/>
    <col min="9" max="10" width="7.7109375" style="2"/>
    <col min="11" max="11" width="9" style="2"/>
    <col min="12" max="12" width="6.7109375" style="2"/>
    <col min="13" max="14" width="9.140625" style="2"/>
    <col min="15" max="15" width="6.85546875" style="2"/>
    <col min="16" max="16" width="7.7109375" style="2"/>
    <col min="17" max="17" width="10" style="2"/>
    <col min="18" max="18" width="11.42578125" style="2"/>
    <col min="19" max="1002" width="9.140625" style="2"/>
    <col min="1003" max="1025" width="8.7109375"/>
  </cols>
  <sheetData>
    <row r="1" spans="1:33" ht="27" customHeight="1" x14ac:dyDescent="0.3">
      <c r="A1" s="33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5"/>
      <c r="O1" s="15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27" customHeight="1" x14ac:dyDescent="0.3">
      <c r="A2" s="9"/>
      <c r="B2" s="3"/>
      <c r="C2" s="4"/>
      <c r="D2" s="34" t="s">
        <v>6</v>
      </c>
      <c r="E2" s="34"/>
      <c r="F2" s="34"/>
      <c r="G2" s="34"/>
      <c r="H2" s="34"/>
      <c r="I2" s="10"/>
      <c r="J2" s="10"/>
      <c r="K2"/>
      <c r="L2"/>
      <c r="M2"/>
      <c r="N2"/>
      <c r="O2" s="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24.95" customHeight="1" x14ac:dyDescent="0.3">
      <c r="A3" s="3"/>
      <c r="B3" s="3"/>
      <c r="C3" s="3"/>
      <c r="D3" s="3"/>
      <c r="E3" s="3"/>
      <c r="F3" s="3"/>
      <c r="G3" s="3"/>
      <c r="H3" s="3"/>
      <c r="I3" s="12" t="s">
        <v>15</v>
      </c>
      <c r="J3"/>
      <c r="K3" s="11" t="s">
        <v>16</v>
      </c>
      <c r="L3" s="1" t="s">
        <v>70</v>
      </c>
      <c r="M3" s="3"/>
      <c r="N3" s="3"/>
      <c r="O3" s="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24.95" customHeight="1" x14ac:dyDescent="0.3">
      <c r="A4" s="12" t="s">
        <v>86</v>
      </c>
      <c r="B4" s="3"/>
      <c r="C4" s="3"/>
      <c r="D4" s="3"/>
      <c r="E4" s="3"/>
      <c r="F4" s="3"/>
      <c r="G4" s="3"/>
      <c r="H4" s="3"/>
      <c r="I4" s="12" t="s">
        <v>15</v>
      </c>
      <c r="J4"/>
      <c r="K4" s="11" t="s">
        <v>17</v>
      </c>
      <c r="L4" s="1" t="s">
        <v>87</v>
      </c>
      <c r="M4" s="3"/>
      <c r="N4" s="3"/>
      <c r="O4" s="3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24.95" customHeight="1" x14ac:dyDescent="0.3">
      <c r="A5" s="3"/>
      <c r="B5" s="3"/>
      <c r="C5" s="3"/>
      <c r="D5" s="3"/>
      <c r="E5" s="3"/>
      <c r="F5" s="3"/>
      <c r="G5" s="3"/>
      <c r="H5" s="3"/>
      <c r="I5" s="12" t="s">
        <v>15</v>
      </c>
      <c r="J5"/>
      <c r="K5" s="11" t="s">
        <v>63</v>
      </c>
      <c r="L5" s="1" t="s">
        <v>88</v>
      </c>
      <c r="M5" s="1"/>
      <c r="N5" s="1"/>
      <c r="O5" s="3"/>
      <c r="P5" s="12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24.95" customHeight="1" x14ac:dyDescent="0.25">
      <c r="A6" s="35" t="s">
        <v>0</v>
      </c>
      <c r="B6" s="36" t="s">
        <v>1</v>
      </c>
      <c r="C6" s="36" t="s">
        <v>2</v>
      </c>
      <c r="D6" s="37" t="s">
        <v>3</v>
      </c>
      <c r="E6" s="38" t="s">
        <v>4</v>
      </c>
      <c r="F6" s="38" t="s">
        <v>5</v>
      </c>
      <c r="G6" s="41" t="s">
        <v>18</v>
      </c>
      <c r="H6" s="41"/>
      <c r="I6" s="41"/>
      <c r="J6" s="41"/>
      <c r="K6" s="41"/>
      <c r="L6" s="41"/>
      <c r="M6" s="41"/>
      <c r="N6" s="41"/>
      <c r="O6" s="41"/>
      <c r="P6" s="39" t="s">
        <v>19</v>
      </c>
      <c r="Q6" s="38" t="s">
        <v>7</v>
      </c>
      <c r="R6" s="40" t="s">
        <v>8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9.899999999999999" customHeight="1" x14ac:dyDescent="0.25">
      <c r="A7" s="35"/>
      <c r="B7" s="36"/>
      <c r="C7" s="36"/>
      <c r="D7" s="37"/>
      <c r="E7" s="38"/>
      <c r="F7" s="38"/>
      <c r="G7" s="16" t="s">
        <v>16</v>
      </c>
      <c r="H7" s="13" t="s">
        <v>8</v>
      </c>
      <c r="I7" s="17" t="s">
        <v>20</v>
      </c>
      <c r="J7" s="16" t="s">
        <v>17</v>
      </c>
      <c r="K7" s="13" t="s">
        <v>8</v>
      </c>
      <c r="L7" s="17" t="s">
        <v>20</v>
      </c>
      <c r="M7" s="13" t="s">
        <v>63</v>
      </c>
      <c r="N7" s="13" t="s">
        <v>8</v>
      </c>
      <c r="O7" s="17" t="s">
        <v>20</v>
      </c>
      <c r="P7" s="39"/>
      <c r="Q7" s="38"/>
      <c r="R7" s="40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22.9" customHeight="1" x14ac:dyDescent="0.25">
      <c r="A8" s="5" t="s">
        <v>71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22.9" customHeight="1" x14ac:dyDescent="0.3">
      <c r="A9" s="22">
        <f>SUM(A8,1)</f>
        <v>1</v>
      </c>
      <c r="B9" s="29" t="s">
        <v>58</v>
      </c>
      <c r="C9" s="29" t="s">
        <v>24</v>
      </c>
      <c r="D9" s="30" t="s">
        <v>25</v>
      </c>
      <c r="E9" s="31" t="s">
        <v>26</v>
      </c>
      <c r="F9" s="31" t="s">
        <v>27</v>
      </c>
      <c r="G9" s="14">
        <v>224.5</v>
      </c>
      <c r="H9" s="18">
        <f>PRODUCT(G9*100/340)</f>
        <v>66.029411764705884</v>
      </c>
      <c r="I9" s="19">
        <v>1</v>
      </c>
      <c r="J9" s="14">
        <v>230.5</v>
      </c>
      <c r="K9" s="18">
        <f>PRODUCT(J9*100/340)</f>
        <v>67.794117647058826</v>
      </c>
      <c r="L9" s="19">
        <v>1</v>
      </c>
      <c r="M9" s="20">
        <v>228</v>
      </c>
      <c r="N9" s="18">
        <f>PRODUCT(M9*100/340)</f>
        <v>67.058823529411768</v>
      </c>
      <c r="O9" s="8">
        <v>2</v>
      </c>
      <c r="P9" s="8"/>
      <c r="Q9" s="21">
        <f>SUM(G9+J9+M9)</f>
        <v>683</v>
      </c>
      <c r="R9" s="18">
        <f>PRODUCT(Q9/3*100/340)</f>
        <v>66.960784313725483</v>
      </c>
    </row>
    <row r="10" spans="1:33" ht="22.9" customHeight="1" x14ac:dyDescent="0.3">
      <c r="A10" s="22">
        <f>SUM(A9,1)</f>
        <v>2</v>
      </c>
      <c r="B10" s="30" t="s">
        <v>64</v>
      </c>
      <c r="C10" s="30" t="s">
        <v>65</v>
      </c>
      <c r="D10" s="30" t="s">
        <v>78</v>
      </c>
      <c r="E10" s="30" t="s">
        <v>79</v>
      </c>
      <c r="F10" s="30" t="s">
        <v>12</v>
      </c>
      <c r="G10" s="14">
        <v>217</v>
      </c>
      <c r="H10" s="18">
        <f>PRODUCT(G10*100/340)</f>
        <v>63.823529411764703</v>
      </c>
      <c r="I10" s="19">
        <v>2</v>
      </c>
      <c r="J10" s="14">
        <v>227.5</v>
      </c>
      <c r="K10" s="18">
        <f>PRODUCT(J10*100/340)</f>
        <v>66.911764705882348</v>
      </c>
      <c r="L10" s="19">
        <v>2</v>
      </c>
      <c r="M10" s="20">
        <v>230.5</v>
      </c>
      <c r="N10" s="18">
        <f>PRODUCT(M10*100/340)</f>
        <v>67.794117647058826</v>
      </c>
      <c r="O10" s="8">
        <v>1</v>
      </c>
      <c r="P10" s="8"/>
      <c r="Q10" s="21">
        <f>SUM(G10+J10+M10)</f>
        <v>675</v>
      </c>
      <c r="R10" s="18">
        <f>PRODUCT(Q10/3*100/340)</f>
        <v>66.17647058823529</v>
      </c>
    </row>
    <row r="11" spans="1:33" ht="22.9" customHeight="1" x14ac:dyDescent="0.3">
      <c r="A11" s="22">
        <f>SUM(A10,1)</f>
        <v>3</v>
      </c>
      <c r="B11" s="31" t="s">
        <v>9</v>
      </c>
      <c r="C11" s="31" t="s">
        <v>10</v>
      </c>
      <c r="D11" s="30" t="s">
        <v>22</v>
      </c>
      <c r="E11" s="31" t="s">
        <v>23</v>
      </c>
      <c r="F11" s="31" t="s">
        <v>11</v>
      </c>
      <c r="G11" s="14">
        <v>215</v>
      </c>
      <c r="H11" s="18">
        <f>PRODUCT(G11*100/340)</f>
        <v>63.235294117647058</v>
      </c>
      <c r="I11" s="19">
        <v>3</v>
      </c>
      <c r="J11" s="14">
        <v>217.5</v>
      </c>
      <c r="K11" s="18">
        <f>PRODUCT(J11*100/340)</f>
        <v>63.970588235294116</v>
      </c>
      <c r="L11" s="19">
        <v>3</v>
      </c>
      <c r="M11" s="20">
        <v>224</v>
      </c>
      <c r="N11" s="18">
        <f>PRODUCT(M11*100/340)</f>
        <v>65.882352941176464</v>
      </c>
      <c r="O11" s="8">
        <v>3</v>
      </c>
      <c r="P11" s="8"/>
      <c r="Q11" s="21">
        <f>SUM(G11+J11+M11)</f>
        <v>656.5</v>
      </c>
      <c r="R11" s="18">
        <f>PRODUCT(Q11/3*100/340)</f>
        <v>64.362745098039227</v>
      </c>
    </row>
    <row r="12" spans="1:33" ht="22.9" customHeight="1" x14ac:dyDescent="0.3">
      <c r="A12" s="22">
        <f>SUM(A11,1)</f>
        <v>4</v>
      </c>
      <c r="B12" s="29" t="s">
        <v>58</v>
      </c>
      <c r="C12" s="29" t="s">
        <v>24</v>
      </c>
      <c r="D12" s="30" t="s">
        <v>67</v>
      </c>
      <c r="E12" s="29" t="s">
        <v>82</v>
      </c>
      <c r="F12" s="29" t="s">
        <v>27</v>
      </c>
      <c r="G12" s="14">
        <v>212</v>
      </c>
      <c r="H12" s="18">
        <f>PRODUCT(G12*100/340)</f>
        <v>62.352941176470587</v>
      </c>
      <c r="I12" s="19">
        <v>4</v>
      </c>
      <c r="J12" s="14">
        <v>215.5</v>
      </c>
      <c r="K12" s="18">
        <f>PRODUCT(J12*100/340)</f>
        <v>63.382352941176471</v>
      </c>
      <c r="L12" s="19">
        <v>4</v>
      </c>
      <c r="M12" s="20">
        <v>222.5</v>
      </c>
      <c r="N12" s="18">
        <f>PRODUCT(M12*100/340)</f>
        <v>65.441176470588232</v>
      </c>
      <c r="O12" s="8">
        <v>4</v>
      </c>
      <c r="P12" s="8"/>
      <c r="Q12" s="21">
        <f>SUM(G12+J12+M12)</f>
        <v>650</v>
      </c>
      <c r="R12" s="18">
        <f>PRODUCT(Q12/3*100/340)</f>
        <v>63.725490196078425</v>
      </c>
    </row>
    <row r="13" spans="1:33" ht="22.9" customHeight="1" x14ac:dyDescent="0.3">
      <c r="A13" s="22">
        <f t="shared" ref="A13" si="0">SUM(A12,1)</f>
        <v>5</v>
      </c>
      <c r="B13" s="31" t="s">
        <v>73</v>
      </c>
      <c r="C13" s="31" t="s">
        <v>74</v>
      </c>
      <c r="D13" s="30" t="s">
        <v>77</v>
      </c>
      <c r="E13" s="31" t="s">
        <v>75</v>
      </c>
      <c r="F13" s="31" t="s">
        <v>76</v>
      </c>
      <c r="G13" s="14">
        <v>206</v>
      </c>
      <c r="H13" s="18">
        <f>PRODUCT(G13*100/340)</f>
        <v>60.588235294117645</v>
      </c>
      <c r="I13" s="19">
        <v>5</v>
      </c>
      <c r="J13" s="14">
        <v>211.5</v>
      </c>
      <c r="K13" s="18">
        <f>PRODUCT(J13*100/340)</f>
        <v>62.205882352941174</v>
      </c>
      <c r="L13" s="19">
        <v>5</v>
      </c>
      <c r="M13" s="20">
        <v>215</v>
      </c>
      <c r="N13" s="18">
        <f>PRODUCT(M13*100/340)</f>
        <v>63.235294117647058</v>
      </c>
      <c r="O13" s="8">
        <v>5</v>
      </c>
      <c r="P13" s="8"/>
      <c r="Q13" s="21">
        <f>SUM(G13+J13+M13)</f>
        <v>632.5</v>
      </c>
      <c r="R13" s="18">
        <f>PRODUCT(Q13/3*100/340)</f>
        <v>62.009803921568633</v>
      </c>
    </row>
    <row r="14" spans="1:33" ht="22.9" customHeight="1" x14ac:dyDescent="0.25">
      <c r="A14" s="7" t="s">
        <v>84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33" ht="22.9" customHeight="1" x14ac:dyDescent="0.3">
      <c r="A15" s="22">
        <f t="shared" ref="A15:A20" si="1">SUM(A14,1)</f>
        <v>1</v>
      </c>
      <c r="B15" s="24" t="s">
        <v>59</v>
      </c>
      <c r="C15" s="24" t="s">
        <v>34</v>
      </c>
      <c r="D15" s="23" t="s">
        <v>35</v>
      </c>
      <c r="E15" s="25" t="s">
        <v>36</v>
      </c>
      <c r="F15" s="25" t="s">
        <v>30</v>
      </c>
      <c r="G15" s="14">
        <v>231.5</v>
      </c>
      <c r="H15" s="18">
        <f t="shared" ref="H15:H20" si="2">PRODUCT(G15*100/340)</f>
        <v>68.088235294117652</v>
      </c>
      <c r="I15" s="19">
        <v>1</v>
      </c>
      <c r="J15" s="14">
        <v>234</v>
      </c>
      <c r="K15" s="18">
        <f t="shared" ref="K15:K20" si="3">PRODUCT(J15*100/340)</f>
        <v>68.82352941176471</v>
      </c>
      <c r="L15" s="19">
        <v>1</v>
      </c>
      <c r="M15" s="20">
        <v>225</v>
      </c>
      <c r="N15" s="18">
        <f t="shared" ref="N15:N20" si="4">PRODUCT(M15*100/340)</f>
        <v>66.17647058823529</v>
      </c>
      <c r="O15" s="8">
        <v>1</v>
      </c>
      <c r="P15" s="8"/>
      <c r="Q15" s="21">
        <f t="shared" ref="Q15:Q20" si="5">SUM(G15+J15+M15)</f>
        <v>690.5</v>
      </c>
      <c r="R15" s="18">
        <f t="shared" ref="R15:R20" si="6">PRODUCT(Q15/3*100/340)</f>
        <v>67.696078431372541</v>
      </c>
    </row>
    <row r="16" spans="1:33" ht="22.9" customHeight="1" x14ac:dyDescent="0.3">
      <c r="A16" s="22">
        <f t="shared" si="1"/>
        <v>2</v>
      </c>
      <c r="B16" s="25" t="s">
        <v>61</v>
      </c>
      <c r="C16" s="25" t="s">
        <v>40</v>
      </c>
      <c r="D16" s="23" t="s">
        <v>41</v>
      </c>
      <c r="E16" s="25" t="s">
        <v>28</v>
      </c>
      <c r="F16" s="25" t="s">
        <v>11</v>
      </c>
      <c r="G16" s="14">
        <v>224.5</v>
      </c>
      <c r="H16" s="18">
        <f t="shared" si="2"/>
        <v>66.029411764705884</v>
      </c>
      <c r="I16" s="19">
        <v>2</v>
      </c>
      <c r="J16" s="14">
        <v>232</v>
      </c>
      <c r="K16" s="18">
        <f t="shared" si="3"/>
        <v>68.235294117647058</v>
      </c>
      <c r="L16" s="19">
        <v>2</v>
      </c>
      <c r="M16" s="20">
        <v>218.5</v>
      </c>
      <c r="N16" s="18">
        <f t="shared" si="4"/>
        <v>64.264705882352942</v>
      </c>
      <c r="O16" s="8">
        <v>4</v>
      </c>
      <c r="P16" s="8"/>
      <c r="Q16" s="21">
        <f t="shared" si="5"/>
        <v>675</v>
      </c>
      <c r="R16" s="18">
        <f t="shared" si="6"/>
        <v>66.17647058823529</v>
      </c>
    </row>
    <row r="17" spans="1:1002" ht="22.9" customHeight="1" x14ac:dyDescent="0.3">
      <c r="A17" s="22">
        <f t="shared" si="1"/>
        <v>3</v>
      </c>
      <c r="B17" s="24" t="s">
        <v>60</v>
      </c>
      <c r="C17" s="24" t="s">
        <v>37</v>
      </c>
      <c r="D17" s="23" t="s">
        <v>38</v>
      </c>
      <c r="E17" s="25" t="s">
        <v>39</v>
      </c>
      <c r="F17" s="25" t="s">
        <v>12</v>
      </c>
      <c r="G17" s="14">
        <v>223.8</v>
      </c>
      <c r="H17" s="18">
        <f t="shared" si="2"/>
        <v>65.82352941176471</v>
      </c>
      <c r="I17" s="19">
        <v>3</v>
      </c>
      <c r="J17" s="14">
        <v>231.3</v>
      </c>
      <c r="K17" s="18">
        <f t="shared" si="3"/>
        <v>68.029411764705884</v>
      </c>
      <c r="L17" s="19">
        <v>3</v>
      </c>
      <c r="M17" s="20">
        <v>214.8</v>
      </c>
      <c r="N17" s="18">
        <f t="shared" si="4"/>
        <v>63.176470588235297</v>
      </c>
      <c r="O17" s="8">
        <v>6</v>
      </c>
      <c r="P17" s="8">
        <v>1</v>
      </c>
      <c r="Q17" s="21">
        <f t="shared" si="5"/>
        <v>669.90000000000009</v>
      </c>
      <c r="R17" s="18">
        <f t="shared" si="6"/>
        <v>65.676470588235304</v>
      </c>
    </row>
    <row r="18" spans="1:1002" ht="22.9" customHeight="1" x14ac:dyDescent="0.3">
      <c r="A18" s="22">
        <f t="shared" si="1"/>
        <v>4</v>
      </c>
      <c r="B18" s="26" t="s">
        <v>49</v>
      </c>
      <c r="C18" s="28" t="s">
        <v>50</v>
      </c>
      <c r="D18" s="23" t="s">
        <v>44</v>
      </c>
      <c r="E18" s="26" t="s">
        <v>72</v>
      </c>
      <c r="F18" s="26" t="s">
        <v>21</v>
      </c>
      <c r="G18" s="14">
        <v>216</v>
      </c>
      <c r="H18" s="18">
        <f t="shared" si="2"/>
        <v>63.529411764705884</v>
      </c>
      <c r="I18" s="19">
        <v>6</v>
      </c>
      <c r="J18" s="14">
        <v>221.5</v>
      </c>
      <c r="K18" s="18">
        <f t="shared" si="3"/>
        <v>65.147058823529406</v>
      </c>
      <c r="L18" s="19">
        <v>4</v>
      </c>
      <c r="M18" s="20">
        <v>224.5</v>
      </c>
      <c r="N18" s="18">
        <f t="shared" si="4"/>
        <v>66.029411764705884</v>
      </c>
      <c r="O18" s="8">
        <v>2</v>
      </c>
      <c r="P18" s="8"/>
      <c r="Q18" s="21">
        <f t="shared" si="5"/>
        <v>662</v>
      </c>
      <c r="R18" s="18">
        <f t="shared" si="6"/>
        <v>64.901960784313715</v>
      </c>
    </row>
    <row r="19" spans="1:1002" ht="22.9" customHeight="1" x14ac:dyDescent="0.3">
      <c r="A19" s="22">
        <f t="shared" si="1"/>
        <v>5</v>
      </c>
      <c r="B19" s="25" t="s">
        <v>51</v>
      </c>
      <c r="C19" s="25" t="s">
        <v>31</v>
      </c>
      <c r="D19" s="23" t="s">
        <v>68</v>
      </c>
      <c r="E19" s="26" t="s">
        <v>32</v>
      </c>
      <c r="F19" s="26" t="s">
        <v>33</v>
      </c>
      <c r="G19" s="14">
        <v>221.5</v>
      </c>
      <c r="H19" s="18">
        <f t="shared" si="2"/>
        <v>65.147058823529406</v>
      </c>
      <c r="I19" s="19">
        <v>4</v>
      </c>
      <c r="J19" s="14">
        <v>221.5</v>
      </c>
      <c r="K19" s="18">
        <f t="shared" si="3"/>
        <v>65.147058823529406</v>
      </c>
      <c r="L19" s="19">
        <v>4</v>
      </c>
      <c r="M19" s="20">
        <v>218</v>
      </c>
      <c r="N19" s="18">
        <f t="shared" si="4"/>
        <v>64.117647058823536</v>
      </c>
      <c r="O19" s="8">
        <v>5</v>
      </c>
      <c r="P19" s="8"/>
      <c r="Q19" s="21">
        <f t="shared" si="5"/>
        <v>661</v>
      </c>
      <c r="R19" s="18">
        <f t="shared" si="6"/>
        <v>64.803921568627459</v>
      </c>
    </row>
    <row r="20" spans="1:1002" ht="22.9" customHeight="1" x14ac:dyDescent="0.3">
      <c r="A20" s="22">
        <f t="shared" si="1"/>
        <v>6</v>
      </c>
      <c r="B20" s="32" t="s">
        <v>80</v>
      </c>
      <c r="C20" s="32" t="s">
        <v>81</v>
      </c>
      <c r="D20" s="23" t="s">
        <v>62</v>
      </c>
      <c r="E20" s="26" t="s">
        <v>32</v>
      </c>
      <c r="F20" s="26" t="s">
        <v>33</v>
      </c>
      <c r="G20" s="14">
        <v>218</v>
      </c>
      <c r="H20" s="18">
        <f t="shared" si="2"/>
        <v>64.117647058823536</v>
      </c>
      <c r="I20" s="19">
        <v>5</v>
      </c>
      <c r="J20" s="14">
        <v>219.5</v>
      </c>
      <c r="K20" s="18">
        <f t="shared" si="3"/>
        <v>64.558823529411768</v>
      </c>
      <c r="L20" s="19">
        <v>6</v>
      </c>
      <c r="M20" s="20">
        <v>223</v>
      </c>
      <c r="N20" s="18">
        <f t="shared" si="4"/>
        <v>65.588235294117652</v>
      </c>
      <c r="O20" s="8">
        <v>3</v>
      </c>
      <c r="P20" s="8"/>
      <c r="Q20" s="21">
        <f t="shared" si="5"/>
        <v>660.5</v>
      </c>
      <c r="R20" s="18">
        <f t="shared" si="6"/>
        <v>64.754901960784309</v>
      </c>
    </row>
    <row r="21" spans="1:1002" ht="22.9" customHeight="1" x14ac:dyDescent="0.25">
      <c r="A21" s="27" t="s">
        <v>85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002" ht="22.9" customHeight="1" x14ac:dyDescent="0.3">
      <c r="A22" s="22">
        <f>SUM(A21,1)</f>
        <v>1</v>
      </c>
      <c r="B22" s="26" t="s">
        <v>55</v>
      </c>
      <c r="C22" s="26" t="s">
        <v>42</v>
      </c>
      <c r="D22" s="23" t="s">
        <v>57</v>
      </c>
      <c r="E22" s="23" t="s">
        <v>43</v>
      </c>
      <c r="F22" s="23" t="s">
        <v>43</v>
      </c>
      <c r="G22" s="14">
        <v>170</v>
      </c>
      <c r="H22" s="18">
        <f>PRODUCT(G22*100/260)</f>
        <v>65.384615384615387</v>
      </c>
      <c r="I22" s="19">
        <v>1</v>
      </c>
      <c r="J22" s="14">
        <v>175</v>
      </c>
      <c r="K22" s="18">
        <f>PRODUCT(J22*100/260)</f>
        <v>67.307692307692307</v>
      </c>
      <c r="L22" s="19">
        <v>1</v>
      </c>
      <c r="M22" s="20">
        <v>175.5</v>
      </c>
      <c r="N22" s="18">
        <f>PRODUCT(M22*100/260)</f>
        <v>67.5</v>
      </c>
      <c r="O22" s="8">
        <v>1</v>
      </c>
      <c r="P22" s="8"/>
      <c r="Q22" s="21">
        <f>SUM(G22+J22+M22)</f>
        <v>520.5</v>
      </c>
      <c r="R22" s="18">
        <f>PRODUCT(Q22/3*100/260)</f>
        <v>66.730769230769226</v>
      </c>
    </row>
    <row r="23" spans="1:1002" ht="22.9" customHeight="1" x14ac:dyDescent="0.3">
      <c r="A23" s="22">
        <f>SUM(A22,1)</f>
        <v>2</v>
      </c>
      <c r="B23" s="25" t="s">
        <v>52</v>
      </c>
      <c r="C23" s="25" t="s">
        <v>53</v>
      </c>
      <c r="D23" s="23" t="s">
        <v>66</v>
      </c>
      <c r="E23" s="25" t="s">
        <v>69</v>
      </c>
      <c r="F23" s="25" t="s">
        <v>30</v>
      </c>
      <c r="G23" s="14">
        <v>168</v>
      </c>
      <c r="H23" s="18">
        <f>PRODUCT(G23*100/260)</f>
        <v>64.615384615384613</v>
      </c>
      <c r="I23" s="19">
        <v>2</v>
      </c>
      <c r="J23" s="14">
        <v>172.5</v>
      </c>
      <c r="K23" s="18">
        <f>PRODUCT(J23*100/260)</f>
        <v>66.34615384615384</v>
      </c>
      <c r="L23" s="19">
        <v>3</v>
      </c>
      <c r="M23" s="20">
        <v>173.5</v>
      </c>
      <c r="N23" s="18">
        <f>PRODUCT(M23*100/260)</f>
        <v>66.730769230769226</v>
      </c>
      <c r="O23" s="8">
        <v>2</v>
      </c>
      <c r="P23" s="8"/>
      <c r="Q23" s="21">
        <f>SUM(G23+J23+M23)</f>
        <v>514</v>
      </c>
      <c r="R23" s="18">
        <f>PRODUCT(Q23/3*100/260)</f>
        <v>65.897435897435912</v>
      </c>
    </row>
    <row r="24" spans="1:1002" ht="22.9" customHeight="1" x14ac:dyDescent="0.3">
      <c r="A24" s="22">
        <f t="shared" ref="A24:A25" si="7">SUM(A23,1)</f>
        <v>3</v>
      </c>
      <c r="B24" s="23" t="s">
        <v>52</v>
      </c>
      <c r="C24" s="23" t="s">
        <v>53</v>
      </c>
      <c r="D24" s="23" t="s">
        <v>54</v>
      </c>
      <c r="E24" s="23" t="s">
        <v>29</v>
      </c>
      <c r="F24" s="23" t="s">
        <v>30</v>
      </c>
      <c r="G24" s="14">
        <v>161</v>
      </c>
      <c r="H24" s="18">
        <f>PRODUCT(G24*100/260)</f>
        <v>61.92307692307692</v>
      </c>
      <c r="I24" s="19">
        <v>3</v>
      </c>
      <c r="J24" s="14">
        <v>173</v>
      </c>
      <c r="K24" s="18">
        <f>PRODUCT(J24*100/260)</f>
        <v>66.538461538461533</v>
      </c>
      <c r="L24" s="19">
        <v>2</v>
      </c>
      <c r="M24" s="20">
        <v>169.5</v>
      </c>
      <c r="N24" s="18">
        <f>PRODUCT(M24*100/260)</f>
        <v>65.192307692307693</v>
      </c>
      <c r="O24" s="8">
        <v>3</v>
      </c>
      <c r="P24" s="8"/>
      <c r="Q24" s="21">
        <f>SUM(G24+J24+M24)</f>
        <v>503.5</v>
      </c>
      <c r="R24" s="18">
        <f>PRODUCT(Q24/3*100/260)</f>
        <v>64.551282051282058</v>
      </c>
    </row>
    <row r="25" spans="1:1002" ht="22.9" customHeight="1" x14ac:dyDescent="0.3">
      <c r="A25" s="22">
        <f t="shared" si="7"/>
        <v>4</v>
      </c>
      <c r="B25" s="25" t="s">
        <v>56</v>
      </c>
      <c r="C25" s="25" t="s">
        <v>45</v>
      </c>
      <c r="D25" s="23" t="s">
        <v>46</v>
      </c>
      <c r="E25" s="25" t="s">
        <v>47</v>
      </c>
      <c r="F25" s="25" t="s">
        <v>48</v>
      </c>
      <c r="G25" s="14">
        <v>152</v>
      </c>
      <c r="H25" s="18">
        <f>PRODUCT(G25*100/260)</f>
        <v>58.46153846153846</v>
      </c>
      <c r="I25" s="19">
        <v>4</v>
      </c>
      <c r="J25" s="14">
        <v>158.5</v>
      </c>
      <c r="K25" s="18">
        <f>PRODUCT(J25*100/260)</f>
        <v>60.96153846153846</v>
      </c>
      <c r="L25" s="19">
        <v>4</v>
      </c>
      <c r="M25" s="20">
        <v>157.5</v>
      </c>
      <c r="N25" s="18">
        <f>PRODUCT(M25*100/260)</f>
        <v>60.57692307692308</v>
      </c>
      <c r="O25" s="8">
        <v>4</v>
      </c>
      <c r="P25" s="8"/>
      <c r="Q25" s="21">
        <f>SUM(G25+J25+M25)</f>
        <v>468</v>
      </c>
      <c r="R25" s="18">
        <f>PRODUCT(Q25/3*100/260)</f>
        <v>60</v>
      </c>
    </row>
    <row r="26" spans="1:1002" ht="22.9" customHeight="1" x14ac:dyDescent="0.25"/>
    <row r="27" spans="1:1002" ht="22.9" customHeight="1" x14ac:dyDescent="0.25">
      <c r="B27" s="1" t="s">
        <v>13</v>
      </c>
      <c r="F27" s="1" t="s">
        <v>14</v>
      </c>
    </row>
    <row r="28" spans="1:1002" ht="19.899999999999999" customHeight="1" x14ac:dyDescent="0.25"/>
    <row r="29" spans="1:1002" ht="19.899999999999999" customHeight="1" x14ac:dyDescent="0.25">
      <c r="ALH29"/>
      <c r="ALI29"/>
      <c r="ALJ29"/>
      <c r="ALK29"/>
      <c r="ALL29"/>
      <c r="ALM29"/>
      <c r="ALN29"/>
    </row>
    <row r="30" spans="1:1002" ht="19.899999999999999" customHeight="1" x14ac:dyDescent="0.25">
      <c r="ALH30"/>
      <c r="ALI30"/>
      <c r="ALJ30"/>
      <c r="ALK30"/>
      <c r="ALL30"/>
      <c r="ALM30"/>
      <c r="ALN30"/>
    </row>
    <row r="31" spans="1:1002" ht="19.899999999999999" customHeight="1" x14ac:dyDescent="0.25">
      <c r="ALH31"/>
      <c r="ALI31"/>
      <c r="ALJ31"/>
      <c r="ALK31"/>
      <c r="ALL31"/>
      <c r="ALM31"/>
      <c r="ALN31"/>
    </row>
    <row r="32" spans="1:1002" x14ac:dyDescent="0.25">
      <c r="ALH32"/>
      <c r="ALI32"/>
      <c r="ALJ32"/>
      <c r="ALK32"/>
      <c r="ALL32"/>
      <c r="ALM32"/>
      <c r="ALN32"/>
    </row>
    <row r="33" spans="996:1002" x14ac:dyDescent="0.25">
      <c r="ALH33"/>
      <c r="ALI33"/>
      <c r="ALJ33"/>
      <c r="ALK33"/>
      <c r="ALL33"/>
      <c r="ALM33"/>
      <c r="ALN33"/>
    </row>
  </sheetData>
  <sortState ref="A15:ALN20">
    <sortCondition descending="1" ref="R15:R20"/>
  </sortState>
  <mergeCells count="12">
    <mergeCell ref="P6:P7"/>
    <mergeCell ref="Q6:Q7"/>
    <mergeCell ref="R6:R7"/>
    <mergeCell ref="A1:M1"/>
    <mergeCell ref="D2:H2"/>
    <mergeCell ref="A6:A7"/>
    <mergeCell ref="B6:B7"/>
    <mergeCell ref="C6:C7"/>
    <mergeCell ref="D6:D7"/>
    <mergeCell ref="E6:E7"/>
    <mergeCell ref="F6:F7"/>
    <mergeCell ref="G6:O6"/>
  </mergeCells>
  <pageMargins left="0.23622047244094491" right="0.23622047244094491" top="0.55118110236220474" bottom="0.55118110236220474" header="0.51181102362204722" footer="0.51181102362204722"/>
  <pageSetup paperSize="9" scale="7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Rigas 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Nootebook</dc:creator>
  <cp:lastModifiedBy>LJF3</cp:lastModifiedBy>
  <cp:revision>4</cp:revision>
  <cp:lastPrinted>2018-09-08T13:57:57Z</cp:lastPrinted>
  <dcterms:created xsi:type="dcterms:W3CDTF">2006-09-16T00:00:00Z</dcterms:created>
  <dcterms:modified xsi:type="dcterms:W3CDTF">2018-09-08T14:17:43Z</dcterms:modified>
  <dc:language>lv-LV</dc:language>
</cp:coreProperties>
</file>